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OLTMÈTRE" sheetId="1" r:id="rId1"/>
    <sheet name="ALARM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<sst xmlns="http://schemas.openxmlformats.org/spreadsheetml/2006/main" count="112" uniqueCount="63">
  <si>
    <t>Alarmes basse-haut</t>
  </si>
  <si>
    <t>Limite Haute</t>
  </si>
  <si>
    <t>Limite Basse</t>
  </si>
  <si>
    <t>Voltmètre graphique REV 2</t>
  </si>
  <si>
    <t>Voltmètre graphique REV 1</t>
  </si>
  <si>
    <t>Volt</t>
  </si>
  <si>
    <t>Point de calibration</t>
  </si>
  <si>
    <t>FC</t>
  </si>
  <si>
    <t>Mesure de la batterie</t>
  </si>
  <si>
    <t>VR1 (broche no.5)</t>
  </si>
  <si>
    <t>VR2 (broche no.4 &amp; 8)</t>
  </si>
  <si>
    <t>VR1 (broche no.6)</t>
  </si>
  <si>
    <t>Chaque LED = 10%</t>
  </si>
  <si>
    <t>Formules</t>
  </si>
  <si>
    <t>Veuillez inscrire les données ci-dessous afin d'obtenir vos points de calibrage</t>
  </si>
  <si>
    <t>Plage d'opération</t>
  </si>
  <si>
    <t>VR2 (broche no.7)</t>
  </si>
  <si>
    <t>Valeur de calibration à utiliser</t>
  </si>
  <si>
    <t>Batterie déchargée = 0 %</t>
  </si>
  <si>
    <t>Batterie chargée = 100 %</t>
  </si>
  <si>
    <t>CALIBRAGE DES CIRCUITS DE VOLTMETRE GRAPHIQUE DE PRECISION</t>
  </si>
  <si>
    <t>CALIBRAGE DES CIRCUITS D'ALARMES</t>
  </si>
  <si>
    <t>Définir la plage d'opération choisissez à quel voltage que vous voulez que les alarmes sonnent.</t>
  </si>
  <si>
    <t>VR1 (broche no.3)</t>
  </si>
  <si>
    <t>VR2 (broche no.6)</t>
  </si>
  <si>
    <t xml:space="preserve"> (au dessus de cette valeur)</t>
  </si>
  <si>
    <t xml:space="preserve"> (au dessous de cette valeur)</t>
  </si>
  <si>
    <t xml:space="preserve"> C'est l'ajustement de la valeur haute</t>
  </si>
  <si>
    <t xml:space="preserve"> C'est l'ajustement de la valeur basse</t>
  </si>
  <si>
    <t>http://www.voile.org/vamag/Electronique/voltmetre_graphique.htm#REV2</t>
  </si>
  <si>
    <t>http://www.voile.org/vamag/Electronique/voltmetre_graphique.htm#REV1</t>
  </si>
  <si>
    <t>http://www.voile.org/vamag/Electronique/alarme_bas_et_haut_voltage.htm</t>
  </si>
  <si>
    <t>LED 10</t>
  </si>
  <si>
    <t>LED 1</t>
  </si>
  <si>
    <t>LED 2</t>
  </si>
  <si>
    <t>LED 3</t>
  </si>
  <si>
    <t>LED 4</t>
  </si>
  <si>
    <t>LED 5</t>
  </si>
  <si>
    <t>LED 6</t>
  </si>
  <si>
    <t>LED 7</t>
  </si>
  <si>
    <t>LED 8</t>
  </si>
  <si>
    <t>LED 9</t>
  </si>
  <si>
    <t>Vert</t>
  </si>
  <si>
    <t>Jaune</t>
  </si>
  <si>
    <t>Rouge</t>
  </si>
  <si>
    <t>à</t>
  </si>
  <si>
    <t>Ex. de couleur</t>
  </si>
  <si>
    <t>Plage de voltage</t>
  </si>
  <si>
    <t>et</t>
  </si>
  <si>
    <t>+</t>
  </si>
  <si>
    <t>%</t>
  </si>
  <si>
    <t>90% +</t>
  </si>
  <si>
    <t>100% +</t>
  </si>
  <si>
    <t>80% +</t>
  </si>
  <si>
    <t>70% +</t>
  </si>
  <si>
    <t>60% +</t>
  </si>
  <si>
    <t>50% +</t>
  </si>
  <si>
    <t>40% +</t>
  </si>
  <si>
    <t>30% +</t>
  </si>
  <si>
    <t>20% +</t>
  </si>
  <si>
    <t>10% +</t>
  </si>
  <si>
    <t>0% +</t>
  </si>
  <si>
    <t>Alarme Lo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</si>
</sst>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2" fontId="2" fillId="2" borderId="1" xfId="0" applyNumberFormat="1" applyFont="1" applyFill="1" applyBorder="1" applyAlignment="1" applyProtection="1">
      <alignment/>
      <protection/>
    </xf>
    <xf numFmtId="0" fontId="2" fillId="2" borderId="2" xfId="0" applyFont="1" applyFill="1" applyBorder="1" applyAlignment="1">
      <alignment/>
    </xf>
    <xf numFmtId="2" fontId="2" fillId="2" borderId="1" xfId="0" applyNumberFormat="1" applyFont="1" applyFill="1" applyBorder="1" applyAlignment="1" applyProtection="1">
      <alignment horizontal="right"/>
      <protection/>
    </xf>
    <xf numFmtId="2" fontId="0" fillId="3" borderId="3" xfId="0" applyNumberFormat="1" applyFill="1" applyBorder="1" applyAlignment="1" applyProtection="1">
      <alignment/>
      <protection locked="0"/>
    </xf>
    <xf numFmtId="2" fontId="0" fillId="3" borderId="4" xfId="0" applyNumberFormat="1" applyFill="1" applyBorder="1" applyAlignment="1" applyProtection="1">
      <alignment/>
      <protection locked="0"/>
    </xf>
    <xf numFmtId="2" fontId="0" fillId="3" borderId="5" xfId="0" applyNumberFormat="1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20" applyAlignment="1">
      <alignment/>
    </xf>
    <xf numFmtId="2" fontId="0" fillId="0" borderId="9" xfId="0" applyNumberFormat="1" applyBorder="1" applyAlignment="1" applyProtection="1">
      <alignment/>
      <protection/>
    </xf>
    <xf numFmtId="9" fontId="0" fillId="0" borderId="0" xfId="2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9" fontId="0" fillId="0" borderId="12" xfId="21" applyFont="1" applyBorder="1" applyAlignment="1">
      <alignment horizontal="center"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2" fontId="0" fillId="0" borderId="14" xfId="0" applyNumberFormat="1" applyBorder="1" applyAlignment="1" applyProtection="1">
      <alignment/>
      <protection/>
    </xf>
    <xf numFmtId="0" fontId="0" fillId="0" borderId="15" xfId="0" applyBorder="1" applyAlignment="1">
      <alignment/>
    </xf>
    <xf numFmtId="9" fontId="0" fillId="0" borderId="15" xfId="21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9" fontId="0" fillId="0" borderId="0" xfId="21" applyBorder="1" applyAlignment="1">
      <alignment/>
    </xf>
    <xf numFmtId="9" fontId="0" fillId="0" borderId="17" xfId="21" applyFont="1" applyBorder="1" applyAlignment="1">
      <alignment horizontal="center"/>
    </xf>
    <xf numFmtId="9" fontId="0" fillId="0" borderId="18" xfId="21" applyFont="1" applyBorder="1" applyAlignment="1">
      <alignment horizontal="center"/>
    </xf>
    <xf numFmtId="9" fontId="0" fillId="0" borderId="19" xfId="2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ile.org/vamag/Electronique/voltmetre_graphique.htm#REV2" TargetMode="External" /><Relationship Id="rId2" Type="http://schemas.openxmlformats.org/officeDocument/2006/relationships/hyperlink" Target="http://www.voile.org/vamag/Electronique/voltmetre_graphique.htm#REV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oile.org/vamag/Electronique/alarme_bas_et_haut_voltag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5">
      <selection activeCell="C5" sqref="C5"/>
    </sheetView>
  </sheetViews>
  <sheetFormatPr defaultColWidth="9.140625" defaultRowHeight="12.75"/>
  <cols>
    <col min="2" max="2" width="13.00390625" style="0" customWidth="1"/>
    <col min="3" max="3" width="8.140625" style="5" customWidth="1"/>
    <col min="4" max="4" width="5.00390625" style="0" customWidth="1"/>
    <col min="5" max="6" width="9.140625" style="0" hidden="1" customWidth="1"/>
    <col min="7" max="7" width="4.421875" style="0" customWidth="1"/>
    <col min="8" max="8" width="6.140625" style="0" customWidth="1"/>
    <col min="9" max="9" width="4.57421875" style="0" customWidth="1"/>
    <col min="10" max="10" width="13.8515625" style="0" customWidth="1"/>
    <col min="11" max="11" width="4.28125" style="0" customWidth="1"/>
    <col min="12" max="12" width="6.421875" style="0" customWidth="1"/>
  </cols>
  <sheetData>
    <row r="1" spans="1:5" ht="12.75">
      <c r="A1" s="3" t="s">
        <v>20</v>
      </c>
      <c r="E1" t="s">
        <v>13</v>
      </c>
    </row>
    <row r="3" ht="12.75">
      <c r="A3" t="s">
        <v>14</v>
      </c>
    </row>
    <row r="5" spans="1:6" ht="12.75">
      <c r="A5" t="s">
        <v>8</v>
      </c>
      <c r="C5" s="16">
        <v>12.5</v>
      </c>
      <c r="D5" s="19" t="s">
        <v>5</v>
      </c>
      <c r="E5" s="2" t="s">
        <v>7</v>
      </c>
      <c r="F5">
        <f>($C$6-$C$7)/9*10/1.25</f>
        <v>0.6755555555555554</v>
      </c>
    </row>
    <row r="6" spans="1:4" ht="12.75">
      <c r="A6" t="s">
        <v>19</v>
      </c>
      <c r="C6" s="18">
        <v>12.65</v>
      </c>
      <c r="D6" s="20" t="s">
        <v>5</v>
      </c>
    </row>
    <row r="7" spans="1:4" ht="12.75">
      <c r="A7" t="s">
        <v>18</v>
      </c>
      <c r="C7" s="17">
        <v>11.89</v>
      </c>
      <c r="D7" s="21" t="s">
        <v>5</v>
      </c>
    </row>
    <row r="8" ht="12.75">
      <c r="C8" s="6"/>
    </row>
    <row r="9" spans="1:4" ht="12.75">
      <c r="A9" t="s">
        <v>15</v>
      </c>
      <c r="C9" s="7">
        <f>C6-C7</f>
        <v>0.7599999999999998</v>
      </c>
      <c r="D9" s="4" t="s">
        <v>5</v>
      </c>
    </row>
    <row r="10" spans="1:4" ht="12.75">
      <c r="A10" t="s">
        <v>12</v>
      </c>
      <c r="C10" s="8">
        <f>(C9)/10</f>
        <v>0.07599999999999998</v>
      </c>
      <c r="D10" s="4" t="s">
        <v>5</v>
      </c>
    </row>
    <row r="12" spans="1:8" ht="12.75">
      <c r="A12" s="3" t="s">
        <v>3</v>
      </c>
      <c r="H12" s="23" t="s">
        <v>29</v>
      </c>
    </row>
    <row r="13" spans="1:3" ht="13.5" thickBot="1">
      <c r="A13" t="s">
        <v>17</v>
      </c>
      <c r="C13" s="7"/>
    </row>
    <row r="14" spans="1:4" ht="13.5" thickBot="1">
      <c r="A14" t="s">
        <v>11</v>
      </c>
      <c r="C14" s="13">
        <f>C6/2</f>
        <v>6.325</v>
      </c>
      <c r="D14" s="14" t="s">
        <v>5</v>
      </c>
    </row>
    <row r="15" spans="1:4" ht="13.5" thickBot="1">
      <c r="A15" t="s">
        <v>10</v>
      </c>
      <c r="C15" s="13">
        <f>(C7-C10)/2</f>
        <v>5.907</v>
      </c>
      <c r="D15" s="14" t="s">
        <v>5</v>
      </c>
    </row>
    <row r="16" spans="3:4" ht="12.75">
      <c r="C16" s="6"/>
      <c r="D16" s="11"/>
    </row>
    <row r="17" spans="1:8" ht="12.75">
      <c r="A17" s="3" t="s">
        <v>4</v>
      </c>
      <c r="C17" s="12"/>
      <c r="D17" s="11"/>
      <c r="H17" s="23" t="s">
        <v>30</v>
      </c>
    </row>
    <row r="18" spans="1:4" ht="13.5" thickBot="1">
      <c r="A18" t="s">
        <v>17</v>
      </c>
      <c r="C18" s="6"/>
      <c r="D18" s="11"/>
    </row>
    <row r="19" spans="1:8" ht="13.5" thickBot="1">
      <c r="A19" t="s">
        <v>9</v>
      </c>
      <c r="C19" s="15" t="str">
        <f>IF($E$20&gt;$F$19,"Pas possible",E19)</f>
        <v>Pas possible</v>
      </c>
      <c r="D19" s="14" t="s">
        <v>5</v>
      </c>
      <c r="E19">
        <f>$C$5/$F$5</f>
        <v>18.503289473684216</v>
      </c>
      <c r="F19" s="1">
        <f>C6-1.5</f>
        <v>11.15</v>
      </c>
      <c r="H19" t="str">
        <f>IF(C19="Pas possible","NOTE : La plage d'opération de votre batterie est trop petite pour cette configuration. Utiliser la configuration REV 2","")</f>
        <v>NOTE : La plage d'opération de votre batterie est trop petite pour cette configuration. Utiliser la configuration REV 2</v>
      </c>
    </row>
    <row r="20" spans="1:5" ht="13.5" thickBot="1">
      <c r="A20" t="s">
        <v>16</v>
      </c>
      <c r="C20" s="15" t="str">
        <f>IF($E$20&gt;$F$19,"Pas possible",E20)</f>
        <v>Pas possible</v>
      </c>
      <c r="D20" s="14" t="s">
        <v>5</v>
      </c>
      <c r="E20">
        <f>($C$6)/$F$5</f>
        <v>18.72532894736843</v>
      </c>
    </row>
    <row r="21" spans="3:4" ht="13.5" thickBot="1">
      <c r="C21" s="9"/>
      <c r="D21" s="10"/>
    </row>
    <row r="22" spans="2:12" ht="13.5" thickBot="1">
      <c r="B22" t="s">
        <v>46</v>
      </c>
      <c r="C22" s="38" t="s">
        <v>47</v>
      </c>
      <c r="D22" s="37"/>
      <c r="E22" s="37"/>
      <c r="F22" s="37"/>
      <c r="G22" s="37"/>
      <c r="H22" s="37"/>
      <c r="I22" s="39"/>
      <c r="J22" s="41" t="s">
        <v>50</v>
      </c>
      <c r="K22" s="25"/>
      <c r="L22" s="40"/>
    </row>
    <row r="23" spans="1:12" ht="12.75">
      <c r="A23" t="s">
        <v>32</v>
      </c>
      <c r="B23" t="s">
        <v>42</v>
      </c>
      <c r="C23" s="32">
        <f>$C$6</f>
        <v>12.65</v>
      </c>
      <c r="D23" s="33" t="s">
        <v>5</v>
      </c>
      <c r="E23" s="33"/>
      <c r="F23" s="33"/>
      <c r="G23" s="34" t="s">
        <v>48</v>
      </c>
      <c r="H23" s="36" t="s">
        <v>49</v>
      </c>
      <c r="I23" s="35" t="s">
        <v>5</v>
      </c>
      <c r="J23" s="41" t="s">
        <v>52</v>
      </c>
      <c r="K23" s="25"/>
      <c r="L23" s="40"/>
    </row>
    <row r="24" spans="1:12" ht="12.75">
      <c r="A24" t="s">
        <v>41</v>
      </c>
      <c r="B24" t="s">
        <v>42</v>
      </c>
      <c r="C24" s="24">
        <f>C23-$C$10</f>
        <v>12.574</v>
      </c>
      <c r="D24" s="11" t="s">
        <v>5</v>
      </c>
      <c r="E24" s="11"/>
      <c r="F24" s="11"/>
      <c r="G24" s="25" t="s">
        <v>45</v>
      </c>
      <c r="H24" s="6">
        <f aca="true" t="shared" si="0" ref="H24:H31">C23</f>
        <v>12.65</v>
      </c>
      <c r="I24" s="26" t="s">
        <v>5</v>
      </c>
      <c r="J24" s="42" t="s">
        <v>51</v>
      </c>
      <c r="K24" s="25"/>
      <c r="L24" s="40"/>
    </row>
    <row r="25" spans="1:12" ht="12.75">
      <c r="A25" t="s">
        <v>40</v>
      </c>
      <c r="B25" t="s">
        <v>42</v>
      </c>
      <c r="C25" s="24">
        <f aca="true" t="shared" si="1" ref="C25:C33">C24-$C$10</f>
        <v>12.498</v>
      </c>
      <c r="D25" s="11" t="s">
        <v>5</v>
      </c>
      <c r="E25" s="11"/>
      <c r="F25" s="11"/>
      <c r="G25" s="25" t="s">
        <v>45</v>
      </c>
      <c r="H25" s="6">
        <f t="shared" si="0"/>
        <v>12.574</v>
      </c>
      <c r="I25" s="26" t="s">
        <v>5</v>
      </c>
      <c r="J25" s="42" t="s">
        <v>53</v>
      </c>
      <c r="K25" s="25"/>
      <c r="L25" s="40"/>
    </row>
    <row r="26" spans="1:12" ht="12.75">
      <c r="A26" t="s">
        <v>39</v>
      </c>
      <c r="B26" t="s">
        <v>42</v>
      </c>
      <c r="C26" s="24">
        <f t="shared" si="1"/>
        <v>12.421999999999999</v>
      </c>
      <c r="D26" s="11" t="s">
        <v>5</v>
      </c>
      <c r="E26" s="11"/>
      <c r="F26" s="11"/>
      <c r="G26" s="25" t="s">
        <v>45</v>
      </c>
      <c r="H26" s="6">
        <f t="shared" si="0"/>
        <v>12.498</v>
      </c>
      <c r="I26" s="26" t="s">
        <v>5</v>
      </c>
      <c r="J26" s="42" t="s">
        <v>54</v>
      </c>
      <c r="K26" s="25"/>
      <c r="L26" s="40"/>
    </row>
    <row r="27" spans="1:12" ht="12.75">
      <c r="A27" t="s">
        <v>38</v>
      </c>
      <c r="B27" t="s">
        <v>42</v>
      </c>
      <c r="C27" s="24">
        <f t="shared" si="1"/>
        <v>12.345999999999998</v>
      </c>
      <c r="D27" s="11" t="s">
        <v>5</v>
      </c>
      <c r="E27" s="11"/>
      <c r="F27" s="11"/>
      <c r="G27" s="25" t="s">
        <v>45</v>
      </c>
      <c r="H27" s="6">
        <f t="shared" si="0"/>
        <v>12.421999999999999</v>
      </c>
      <c r="I27" s="26" t="s">
        <v>5</v>
      </c>
      <c r="J27" s="42" t="s">
        <v>55</v>
      </c>
      <c r="K27" s="25"/>
      <c r="L27" s="40"/>
    </row>
    <row r="28" spans="1:12" ht="12.75">
      <c r="A28" t="s">
        <v>37</v>
      </c>
      <c r="B28" t="s">
        <v>42</v>
      </c>
      <c r="C28" s="24">
        <f t="shared" si="1"/>
        <v>12.269999999999998</v>
      </c>
      <c r="D28" s="11" t="s">
        <v>5</v>
      </c>
      <c r="E28" s="11"/>
      <c r="F28" s="11"/>
      <c r="G28" s="25" t="s">
        <v>45</v>
      </c>
      <c r="H28" s="6">
        <f t="shared" si="0"/>
        <v>12.345999999999998</v>
      </c>
      <c r="I28" s="26" t="s">
        <v>5</v>
      </c>
      <c r="J28" s="42" t="s">
        <v>56</v>
      </c>
      <c r="K28" s="25"/>
      <c r="L28" s="40"/>
    </row>
    <row r="29" spans="1:12" ht="12.75">
      <c r="A29" t="s">
        <v>36</v>
      </c>
      <c r="B29" t="s">
        <v>43</v>
      </c>
      <c r="C29" s="24">
        <f t="shared" si="1"/>
        <v>12.193999999999997</v>
      </c>
      <c r="D29" s="11" t="s">
        <v>5</v>
      </c>
      <c r="E29" s="11"/>
      <c r="F29" s="11"/>
      <c r="G29" s="25" t="s">
        <v>45</v>
      </c>
      <c r="H29" s="6">
        <f t="shared" si="0"/>
        <v>12.269999999999998</v>
      </c>
      <c r="I29" s="26" t="s">
        <v>5</v>
      </c>
      <c r="J29" s="42" t="s">
        <v>57</v>
      </c>
      <c r="K29" s="25"/>
      <c r="L29" s="40"/>
    </row>
    <row r="30" spans="1:12" ht="12.75">
      <c r="A30" t="s">
        <v>35</v>
      </c>
      <c r="B30" t="s">
        <v>43</v>
      </c>
      <c r="C30" s="24">
        <f t="shared" si="1"/>
        <v>12.117999999999997</v>
      </c>
      <c r="D30" s="11" t="s">
        <v>5</v>
      </c>
      <c r="E30" s="11"/>
      <c r="F30" s="11"/>
      <c r="G30" s="25" t="s">
        <v>45</v>
      </c>
      <c r="H30" s="6">
        <f t="shared" si="0"/>
        <v>12.193999999999997</v>
      </c>
      <c r="I30" s="26" t="s">
        <v>5</v>
      </c>
      <c r="J30" s="42" t="s">
        <v>58</v>
      </c>
      <c r="K30" s="25"/>
      <c r="L30" s="40"/>
    </row>
    <row r="31" spans="1:12" ht="12.75">
      <c r="A31" t="s">
        <v>34</v>
      </c>
      <c r="B31" t="s">
        <v>44</v>
      </c>
      <c r="C31" s="24">
        <f t="shared" si="1"/>
        <v>12.041999999999996</v>
      </c>
      <c r="D31" s="11" t="s">
        <v>5</v>
      </c>
      <c r="E31" s="11"/>
      <c r="F31" s="11"/>
      <c r="G31" s="25" t="s">
        <v>45</v>
      </c>
      <c r="H31" s="6">
        <f t="shared" si="0"/>
        <v>12.117999999999997</v>
      </c>
      <c r="I31" s="26" t="s">
        <v>5</v>
      </c>
      <c r="J31" s="42" t="s">
        <v>59</v>
      </c>
      <c r="K31" s="25"/>
      <c r="L31" s="40"/>
    </row>
    <row r="32" spans="1:12" ht="13.5" thickBot="1">
      <c r="A32" t="s">
        <v>33</v>
      </c>
      <c r="B32" t="s">
        <v>44</v>
      </c>
      <c r="C32" s="27">
        <f t="shared" si="1"/>
        <v>11.965999999999996</v>
      </c>
      <c r="D32" s="28" t="s">
        <v>5</v>
      </c>
      <c r="E32" s="28"/>
      <c r="F32" s="28"/>
      <c r="G32" s="29" t="s">
        <v>45</v>
      </c>
      <c r="H32" s="30">
        <f>C31</f>
        <v>12.041999999999996</v>
      </c>
      <c r="I32" s="31" t="s">
        <v>5</v>
      </c>
      <c r="J32" s="43" t="s">
        <v>60</v>
      </c>
      <c r="K32" s="25"/>
      <c r="L32" s="40"/>
    </row>
    <row r="33" spans="1:10" ht="12.75">
      <c r="A33" t="s">
        <v>62</v>
      </c>
      <c r="C33" s="6">
        <f t="shared" si="1"/>
        <v>11.889999999999995</v>
      </c>
      <c r="J33" s="25" t="s">
        <v>61</v>
      </c>
    </row>
  </sheetData>
  <sheetProtection password="EFAC" sheet="1" objects="1" scenarios="1" selectLockedCells="1"/>
  <protectedRanges>
    <protectedRange sqref="C16 C5:C8" name="Range1"/>
  </protectedRanges>
  <mergeCells count="1">
    <mergeCell ref="C22:I22"/>
  </mergeCells>
  <hyperlinks>
    <hyperlink ref="H12" r:id="rId1" display="http://www.voile.org/vamag/Electronique/voltmetre_graphique.htm#REV2"/>
    <hyperlink ref="H17" r:id="rId2" display="http://www.voile.org/vamag/Electronique/voltmetre_graphique.htm#REV1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7" sqref="C7"/>
    </sheetView>
  </sheetViews>
  <sheetFormatPr defaultColWidth="9.140625" defaultRowHeight="12.75"/>
  <cols>
    <col min="2" max="2" width="10.7109375" style="0" customWidth="1"/>
    <col min="3" max="3" width="7.140625" style="0" customWidth="1"/>
    <col min="4" max="4" width="5.28125" style="0" customWidth="1"/>
  </cols>
  <sheetData>
    <row r="1" ht="12.75">
      <c r="A1" s="3" t="s">
        <v>21</v>
      </c>
    </row>
    <row r="3" ht="12.75">
      <c r="A3" t="s">
        <v>14</v>
      </c>
    </row>
    <row r="5" spans="1:5" ht="12.75">
      <c r="A5" s="3" t="s">
        <v>0</v>
      </c>
      <c r="C5" s="12"/>
      <c r="D5" s="11"/>
      <c r="E5" s="23" t="s">
        <v>31</v>
      </c>
    </row>
    <row r="6" spans="1:5" ht="12.75">
      <c r="A6" t="s">
        <v>22</v>
      </c>
      <c r="C6" s="12"/>
      <c r="D6" s="11"/>
      <c r="E6" s="1"/>
    </row>
    <row r="7" spans="1:5" ht="12.75">
      <c r="A7" t="s">
        <v>1</v>
      </c>
      <c r="C7" s="18">
        <v>14.5</v>
      </c>
      <c r="D7" s="20" t="s">
        <v>5</v>
      </c>
      <c r="E7" s="22" t="s">
        <v>25</v>
      </c>
    </row>
    <row r="8" spans="1:5" ht="12.75">
      <c r="A8" t="s">
        <v>2</v>
      </c>
      <c r="C8" s="18">
        <v>12</v>
      </c>
      <c r="D8" s="20" t="s">
        <v>5</v>
      </c>
      <c r="E8" s="22" t="s">
        <v>26</v>
      </c>
    </row>
    <row r="9" spans="3:4" ht="6" customHeight="1">
      <c r="C9" s="6"/>
      <c r="D9" s="11"/>
    </row>
    <row r="10" spans="1:4" ht="13.5" thickBot="1">
      <c r="A10" t="s">
        <v>6</v>
      </c>
      <c r="C10" s="6"/>
      <c r="D10" s="11"/>
    </row>
    <row r="11" spans="1:5" ht="13.5" thickBot="1">
      <c r="A11" t="s">
        <v>23</v>
      </c>
      <c r="C11" s="13">
        <f>C7/2</f>
        <v>7.25</v>
      </c>
      <c r="D11" s="14" t="s">
        <v>5</v>
      </c>
      <c r="E11" t="s">
        <v>27</v>
      </c>
    </row>
    <row r="12" spans="1:5" ht="13.5" thickBot="1">
      <c r="A12" t="s">
        <v>24</v>
      </c>
      <c r="C12" s="13">
        <f>C8/2</f>
        <v>6</v>
      </c>
      <c r="D12" s="14" t="s">
        <v>5</v>
      </c>
      <c r="E12" t="s">
        <v>28</v>
      </c>
    </row>
  </sheetData>
  <sheetProtection password="EFAC" sheet="1" objects="1" scenarios="1"/>
  <protectedRanges>
    <protectedRange sqref="C7:C8" name="Range1"/>
  </protectedRanges>
  <hyperlinks>
    <hyperlink ref="E5" r:id="rId1" display="http://www.voile.org/vamag/Electronique/alarme_bas_et_haut_voltage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Julien</dc:creator>
  <cp:keywords/>
  <dc:description/>
  <cp:lastModifiedBy>Yves Julien</cp:lastModifiedBy>
  <dcterms:created xsi:type="dcterms:W3CDTF">2010-03-25T04:51:10Z</dcterms:created>
  <dcterms:modified xsi:type="dcterms:W3CDTF">2010-03-27T18:00:45Z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